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rena.weiler\Documents\7. New York\NYC Building Physics Library\"/>
    </mc:Choice>
  </mc:AlternateContent>
  <bookViews>
    <workbookView xWindow="0" yWindow="0" windowWidth="25200" windowHeight="1188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6" i="1" l="1"/>
  <c r="N25" i="1"/>
  <c r="N28" i="1"/>
  <c r="N27" i="1"/>
  <c r="N24" i="1"/>
  <c r="N12" i="1"/>
  <c r="N14" i="1"/>
  <c r="N15" i="1"/>
  <c r="N13" i="1"/>
  <c r="G62" i="1" l="1"/>
  <c r="G61" i="1"/>
  <c r="E55" i="1"/>
  <c r="E54" i="1"/>
  <c r="B50" i="1" l="1"/>
  <c r="B22" i="1"/>
  <c r="B70" i="1" s="1"/>
  <c r="E8" i="1"/>
  <c r="B41" i="1" l="1"/>
  <c r="B32" i="1"/>
  <c r="B79" i="1"/>
  <c r="G89" i="1"/>
  <c r="G88" i="1"/>
  <c r="G80" i="1"/>
  <c r="G79" i="1"/>
  <c r="G71" i="1"/>
  <c r="G70" i="1"/>
  <c r="G52" i="1"/>
  <c r="G51" i="1"/>
  <c r="G42" i="1"/>
  <c r="G41" i="1"/>
  <c r="G33" i="1"/>
  <c r="G32" i="1"/>
  <c r="G24" i="1"/>
  <c r="G23" i="1"/>
  <c r="G15" i="1"/>
  <c r="G14" i="1"/>
  <c r="E83" i="1"/>
  <c r="E82" i="1"/>
  <c r="E74" i="1"/>
  <c r="E73" i="1"/>
  <c r="E65" i="1"/>
  <c r="E64" i="1"/>
  <c r="E46" i="1"/>
  <c r="E45" i="1"/>
  <c r="E36" i="1"/>
  <c r="E35" i="1"/>
  <c r="E27" i="1"/>
  <c r="E26" i="1"/>
  <c r="E9" i="1" l="1"/>
  <c r="E17" i="1"/>
  <c r="E18" i="1"/>
  <c r="E28" i="1"/>
</calcChain>
</file>

<file path=xl/sharedStrings.xml><?xml version="1.0" encoding="utf-8"?>
<sst xmlns="http://schemas.openxmlformats.org/spreadsheetml/2006/main" count="313" uniqueCount="122">
  <si>
    <t>R-value [Imp]</t>
  </si>
  <si>
    <t>U-value[SI]</t>
  </si>
  <si>
    <t>Wall</t>
  </si>
  <si>
    <t>Roof</t>
  </si>
  <si>
    <t>Windows</t>
  </si>
  <si>
    <t xml:space="preserve">Heating </t>
  </si>
  <si>
    <t>Cooling</t>
  </si>
  <si>
    <t>DHW</t>
  </si>
  <si>
    <t>Gas boiler, 1-pipe steam, radiators</t>
  </si>
  <si>
    <t>Window A/Cs</t>
  </si>
  <si>
    <t>Direct fired storage tank, natural gas</t>
  </si>
  <si>
    <t>Modified bitumen roof on wood rafters, crawl space</t>
  </si>
  <si>
    <t>Double-pane windows, vinyl frame</t>
  </si>
  <si>
    <t>MULTI-FAMILY, PRE-WAR</t>
  </si>
  <si>
    <t>UP TO 7 STORIES</t>
  </si>
  <si>
    <t>ONE- TO FOUR-FAMILY HOMES</t>
  </si>
  <si>
    <t>Indirect coil in steam boiler</t>
  </si>
  <si>
    <t>Insulation above deck</t>
  </si>
  <si>
    <t xml:space="preserve">Mass wall </t>
  </si>
  <si>
    <t>MULTI-FAMILY, POST-WAR</t>
  </si>
  <si>
    <t>GREATER THAN 7 STORIES</t>
  </si>
  <si>
    <t>MULTI-FAMILY, POST-1980</t>
  </si>
  <si>
    <t>COMMERCIAL, PRE-WAR</t>
  </si>
  <si>
    <t>COMMERCIAL, POST-WAR</t>
  </si>
  <si>
    <t>GREATER THAN 7 STORIES (EARLY CURTAIN WALL)</t>
  </si>
  <si>
    <t>COMMERCIAL, VERY LARGE</t>
  </si>
  <si>
    <t>Double pane curtain wall construction; Steel-framed wall with some insulation (R-4)</t>
  </si>
  <si>
    <t>Natural gas boiler, 2-Pipe Steam</t>
  </si>
  <si>
    <t>Through-wall A/C</t>
  </si>
  <si>
    <t>Lighting</t>
  </si>
  <si>
    <t>Plug Loads</t>
  </si>
  <si>
    <t>W/SF</t>
  </si>
  <si>
    <t>Steel framed window wall with some insulation</t>
  </si>
  <si>
    <t>Natural gas boiler, Hydronic with PTACs</t>
  </si>
  <si>
    <t>PTACs</t>
  </si>
  <si>
    <t>Indirect storage tank, natural gas boiler</t>
  </si>
  <si>
    <t>Mass wall</t>
  </si>
  <si>
    <t>Insulation entirely above deck</t>
  </si>
  <si>
    <t>Double pane, aluminum frame, no glass coating</t>
  </si>
  <si>
    <t>Natural Gas Steam Boiler, 1-Pipe Steam</t>
  </si>
  <si>
    <t>Direct Fired Storage Tank, Natural Gas</t>
  </si>
  <si>
    <t>Natural Gas Steam Boiler, 2-Pipe Steam</t>
  </si>
  <si>
    <t>Air-cooled DX Units</t>
  </si>
  <si>
    <t>Single pane curtain wall construction; Steel-framed wall with some insulation</t>
  </si>
  <si>
    <t>Uninsulated roof construction</t>
  </si>
  <si>
    <t>District Steam, 2-Pipe Steam</t>
  </si>
  <si>
    <t>Packaged water cooled DX units</t>
  </si>
  <si>
    <t>Indirect heat exchanger from boiler</t>
  </si>
  <si>
    <t>District steam, hydronic distribution with induction units</t>
  </si>
  <si>
    <t>Water-cooled centrifugal chiller</t>
  </si>
  <si>
    <t>Storage tank with district steam heat exchanger</t>
  </si>
  <si>
    <t>W/m²</t>
  </si>
  <si>
    <t>SF</t>
  </si>
  <si>
    <t>m²</t>
  </si>
  <si>
    <t>average story height [m]</t>
  </si>
  <si>
    <t>Pluto building class codes</t>
  </si>
  <si>
    <t>B1, B2, B3, B9</t>
  </si>
  <si>
    <t>A0, A1, A2, A3, A4, A5, A6, A7, A8, A9</t>
  </si>
  <si>
    <t>C1, C2, C4, C5, C6, C7, C8</t>
  </si>
  <si>
    <t>D1, D2, D3, D4, D5, D6, D7, D8, D9</t>
  </si>
  <si>
    <t>H1, H2, H3, H4, H5, H6, H7, H8, H9, HB, HH, HR, HS</t>
  </si>
  <si>
    <t>C0, C3, C9, CM</t>
  </si>
  <si>
    <t>J1, J2, J3, J4, J5, J6,  J7, J8, J9</t>
  </si>
  <si>
    <t>K1, K2, K3, K4, K5, K6, K7, K8, K9</t>
  </si>
  <si>
    <t>I1, I2, I3, I4, I5, I6, I7, I8, I9</t>
  </si>
  <si>
    <t>M1, M2, M3, M4, M9</t>
  </si>
  <si>
    <t>N1, N2, N3, N4, N9</t>
  </si>
  <si>
    <t>O1, O2, O3, O4, O5, O6, O7, O8, O9</t>
  </si>
  <si>
    <t>W1, W2, W3, W4, W5, W6, W7, W8, W9</t>
  </si>
  <si>
    <t>Y1, Y2, Y3, Y4, Y5, Y6, Y7, Y8, Y9</t>
  </si>
  <si>
    <t>R0, R1, R2, R3, R4, R9, RD, RH, RX, RZ</t>
  </si>
  <si>
    <t>S0, S1, S2, S3, S4, S5, S6, S7, S8, S9</t>
  </si>
  <si>
    <t>P1, P2, P3, P4, P5, P6, P7, P8, P9</t>
  </si>
  <si>
    <t>Mass wall with infiltration (assumption: 0.9 vol/h)</t>
  </si>
  <si>
    <t>buildings over 500,000 square feet in floor area</t>
  </si>
  <si>
    <t>Values from 80x50 by TWG</t>
  </si>
  <si>
    <t>Assumptions made for SimStadt pocessing</t>
  </si>
  <si>
    <t>Year of construction</t>
  </si>
  <si>
    <t>ID</t>
  </si>
  <si>
    <t>Max height [m]</t>
  </si>
  <si>
    <t>Min height [m]</t>
  </si>
  <si>
    <t>any</t>
  </si>
  <si>
    <t>-</t>
  </si>
  <si>
    <t>1946-1980</t>
  </si>
  <si>
    <t>1981 and later</t>
  </si>
  <si>
    <t>1945 and earlier</t>
  </si>
  <si>
    <t>Min gross volume [m³]</t>
  </si>
  <si>
    <t>ground construction (u-value)</t>
  </si>
  <si>
    <r>
      <t>(ft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·°F·h/BTU)</t>
    </r>
  </si>
  <si>
    <r>
      <t>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·K/W)</t>
    </r>
  </si>
  <si>
    <t>https://en.wikipedia.org/wiki/R-value_(insulation)</t>
  </si>
  <si>
    <t>Window ratio [%]</t>
  </si>
  <si>
    <t>Infiltration [vol/h]</t>
  </si>
  <si>
    <t>E1, E2, E3, E4, E5, E6, E7, E9</t>
  </si>
  <si>
    <t>U0, U1, U2, U3, U4, U5, U6, U7, U8, U9</t>
  </si>
  <si>
    <t>Z1, Z2, Z3, Z4, Z5, Z7, Z8, Z9</t>
  </si>
  <si>
    <t>G0, G1, G2, G3, G4, G5, G6, G7, G8, G9, GU, GW</t>
  </si>
  <si>
    <t>R5, R7, R8, RA, RB, RC, RG, RI, RK, RM, RP, RS, RT, RW</t>
  </si>
  <si>
    <t>F1, F2, F4, F5, F8, F9</t>
  </si>
  <si>
    <t>T1, T2, T9</t>
  </si>
  <si>
    <t>NYC_1_4FH</t>
  </si>
  <si>
    <t>NYC_COM_VLARGE</t>
  </si>
  <si>
    <t>D0, D1, D2, D3, D4, D5, D6, D7, D8, D9</t>
  </si>
  <si>
    <t>L1, L2, L3, L8, L9</t>
  </si>
  <si>
    <t>NYC_MFH</t>
  </si>
  <si>
    <t>NYC_COM_MAX7S</t>
  </si>
  <si>
    <t>NYC_COM_MIN8S</t>
  </si>
  <si>
    <t>COMMERCIAL, POST-WAR (or refurbished)</t>
  </si>
  <si>
    <t xml:space="preserve">This type is not from the 80x50 report (it has the same specs as Commercial, post-war to account for the missing buildings that are built or refurbished after 1945 and up to 7 stories high) </t>
  </si>
  <si>
    <t>Refurbishment from NYCECC</t>
  </si>
  <si>
    <t>wall</t>
  </si>
  <si>
    <t>window</t>
  </si>
  <si>
    <t>ceiling</t>
  </si>
  <si>
    <t>floor</t>
  </si>
  <si>
    <t>R-value [Imp] (U-value Imp for windows)</t>
  </si>
  <si>
    <t xml:space="preserve">Climate Zone 4 https://www1.nyc.gov/assets/buildings/apps/pdf_viewer/viewer.html?file=2016ECC_CHR3.pdf&amp;section=energy_code_2016 </t>
  </si>
  <si>
    <t>RESIDENTIAL</t>
  </si>
  <si>
    <t>COMMERCIAL</t>
  </si>
  <si>
    <t>https://www1.nyc.gov/assets/buildings/apps/pdf_viewer/viewer.html?file=2016ECC_CHC4.pdf&amp;section=energy_code_2016</t>
  </si>
  <si>
    <t xml:space="preserve">https://www1.nyc.gov/assets/buildings/apps/pdf_viewer/viewer.html?file=2016ECC_CHR4.pdf&amp;section=energy_code_2016 </t>
  </si>
  <si>
    <t>mass wall</t>
  </si>
  <si>
    <t>steel wall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</si>
</sst>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.5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3" fillId="0" borderId="1" xfId="0" applyFont="1" applyBorder="1"/>
    <xf numFmtId="0" fontId="0" fillId="0" borderId="2" xfId="0" applyBorder="1"/>
    <xf numFmtId="164" fontId="0" fillId="0" borderId="2" xfId="1" applyNumberFormat="1" applyFont="1" applyBorder="1"/>
    <xf numFmtId="43" fontId="0" fillId="0" borderId="2" xfId="1" applyFont="1" applyBorder="1"/>
    <xf numFmtId="0" fontId="0" fillId="0" borderId="3" xfId="0" applyBorder="1"/>
    <xf numFmtId="0" fontId="0" fillId="0" borderId="0" xfId="0" applyBorder="1"/>
    <xf numFmtId="164" fontId="0" fillId="0" borderId="0" xfId="1" applyNumberFormat="1" applyFont="1" applyBorder="1"/>
    <xf numFmtId="43" fontId="0" fillId="0" borderId="0" xfId="1" applyFont="1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43" fontId="0" fillId="0" borderId="7" xfId="1" applyFont="1" applyBorder="1"/>
    <xf numFmtId="0" fontId="0" fillId="0" borderId="8" xfId="0" applyBorder="1"/>
    <xf numFmtId="0" fontId="3" fillId="0" borderId="4" xfId="0" applyFont="1" applyBorder="1"/>
    <xf numFmtId="0" fontId="3" fillId="0" borderId="0" xfId="0" applyFont="1" applyBorder="1"/>
    <xf numFmtId="0" fontId="0" fillId="0" borderId="1" xfId="0" applyBorder="1"/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0" fillId="0" borderId="0" xfId="0" applyFill="1" applyBorder="1" applyAlignment="1"/>
    <xf numFmtId="0" fontId="0" fillId="0" borderId="0" xfId="0" applyFill="1"/>
    <xf numFmtId="0" fontId="0" fillId="0" borderId="10" xfId="0" applyBorder="1"/>
    <xf numFmtId="0" fontId="0" fillId="0" borderId="0" xfId="0" applyFill="1" applyBorder="1"/>
    <xf numFmtId="0" fontId="3" fillId="0" borderId="3" xfId="0" applyFont="1" applyBorder="1"/>
    <xf numFmtId="0" fontId="0" fillId="0" borderId="5" xfId="0" applyFill="1" applyBorder="1"/>
    <xf numFmtId="0" fontId="6" fillId="0" borderId="5" xfId="0" applyFont="1" applyBorder="1"/>
    <xf numFmtId="0" fontId="6" fillId="0" borderId="4" xfId="0" applyFont="1" applyBorder="1"/>
    <xf numFmtId="0" fontId="6" fillId="0" borderId="5" xfId="0" applyFont="1" applyFill="1" applyBorder="1"/>
    <xf numFmtId="0" fontId="7" fillId="0" borderId="1" xfId="0" applyFont="1" applyBorder="1"/>
    <xf numFmtId="0" fontId="7" fillId="0" borderId="3" xfId="0" applyFont="1" applyBorder="1"/>
    <xf numFmtId="0" fontId="6" fillId="0" borderId="8" xfId="0" applyFont="1" applyBorder="1"/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1" xfId="0" applyFill="1" applyBorder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/>
    <xf numFmtId="0" fontId="4" fillId="2" borderId="1" xfId="0" applyFont="1" applyFill="1" applyBorder="1"/>
    <xf numFmtId="0" fontId="4" fillId="2" borderId="3" xfId="0" applyFont="1" applyFill="1" applyBorder="1"/>
    <xf numFmtId="0" fontId="4" fillId="2" borderId="9" xfId="0" applyFont="1" applyFill="1" applyBorder="1" applyAlignment="1"/>
    <xf numFmtId="0" fontId="9" fillId="0" borderId="4" xfId="0" applyFont="1" applyBorder="1"/>
    <xf numFmtId="0" fontId="9" fillId="0" borderId="5" xfId="0" applyFont="1" applyBorder="1"/>
    <xf numFmtId="164" fontId="9" fillId="0" borderId="0" xfId="1" applyNumberFormat="1" applyFont="1" applyBorder="1"/>
    <xf numFmtId="43" fontId="9" fillId="0" borderId="0" xfId="1" applyFont="1" applyBorder="1"/>
    <xf numFmtId="0" fontId="0" fillId="0" borderId="9" xfId="0" applyBorder="1"/>
    <xf numFmtId="0" fontId="0" fillId="0" borderId="11" xfId="0" applyBorder="1"/>
    <xf numFmtId="0" fontId="9" fillId="0" borderId="4" xfId="0" applyFont="1" applyBorder="1" applyAlignment="1">
      <alignment wrapText="1"/>
    </xf>
    <xf numFmtId="0" fontId="6" fillId="0" borderId="1" xfId="0" applyFont="1" applyBorder="1"/>
    <xf numFmtId="164" fontId="6" fillId="0" borderId="2" xfId="1" applyNumberFormat="1" applyFont="1" applyBorder="1"/>
    <xf numFmtId="43" fontId="6" fillId="0" borderId="2" xfId="1" applyFont="1" applyBorder="1"/>
    <xf numFmtId="0" fontId="6" fillId="0" borderId="3" xfId="0" applyFont="1" applyBorder="1"/>
    <xf numFmtId="164" fontId="6" fillId="0" borderId="0" xfId="1" applyNumberFormat="1" applyFont="1" applyBorder="1"/>
    <xf numFmtId="43" fontId="6" fillId="0" borderId="0" xfId="1" applyFont="1" applyBorder="1"/>
    <xf numFmtId="0" fontId="6" fillId="0" borderId="0" xfId="0" applyFont="1" applyBorder="1"/>
    <xf numFmtId="0" fontId="6" fillId="0" borderId="4" xfId="0" applyFont="1" applyFill="1" applyBorder="1"/>
    <xf numFmtId="0" fontId="6" fillId="0" borderId="6" xfId="0" applyFont="1" applyFill="1" applyBorder="1"/>
    <xf numFmtId="0" fontId="6" fillId="0" borderId="6" xfId="0" applyFont="1" applyBorder="1"/>
    <xf numFmtId="0" fontId="6" fillId="0" borderId="7" xfId="0" applyFont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0" xfId="0" applyAlignment="1">
      <alignment wrapText="1"/>
    </xf>
    <xf numFmtId="43" fontId="0" fillId="0" borderId="0" xfId="1" applyFont="1"/>
    <xf numFmtId="0" fontId="10" fillId="0" borderId="0" xfId="2"/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1.nyc.gov/assets/buildings/apps/pdf_viewer/viewer.html?file=2016ECC_CHR4.pdf&amp;section=energy_code_2016" TargetMode="External"/><Relationship Id="rId1" Type="http://schemas.openxmlformats.org/officeDocument/2006/relationships/hyperlink" Target="https://www1.nyc.gov/assets/buildings/apps/pdf_viewer/viewer.html?file=2016ECC_CHC4.pdf&amp;section=energy_code_20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tabSelected="1" topLeftCell="B9" workbookViewId="0">
      <selection activeCell="M25" sqref="M25"/>
    </sheetView>
  </sheetViews>
  <sheetFormatPr baseColWidth="10" defaultRowHeight="15" x14ac:dyDescent="0.25"/>
  <cols>
    <col min="1" max="1" width="35.5703125" customWidth="1"/>
    <col min="2" max="2" width="23.85546875" style="7" customWidth="1"/>
    <col min="4" max="4" width="13.7109375" bestFit="1" customWidth="1"/>
    <col min="5" max="5" width="13.140625" customWidth="1"/>
    <col min="6" max="7" width="10.85546875" customWidth="1"/>
    <col min="8" max="8" width="51.85546875" customWidth="1"/>
    <col min="9" max="9" width="48.140625" customWidth="1"/>
    <col min="10" max="10" width="9.5703125" bestFit="1" customWidth="1"/>
    <col min="11" max="11" width="13" bestFit="1" customWidth="1"/>
    <col min="13" max="13" width="17.7109375" customWidth="1"/>
    <col min="14" max="14" width="13.7109375" bestFit="1" customWidth="1"/>
  </cols>
  <sheetData>
    <row r="1" spans="1:15" x14ac:dyDescent="0.25">
      <c r="A1" s="23"/>
      <c r="B1" s="25"/>
    </row>
    <row r="2" spans="1:15" ht="17.25" x14ac:dyDescent="0.25">
      <c r="A2" s="23"/>
      <c r="B2" s="25"/>
      <c r="D2" t="s">
        <v>88</v>
      </c>
      <c r="E2" t="s">
        <v>89</v>
      </c>
      <c r="F2" t="s">
        <v>52</v>
      </c>
      <c r="G2" t="s">
        <v>53</v>
      </c>
      <c r="I2" t="s">
        <v>89</v>
      </c>
      <c r="J2" t="s">
        <v>88</v>
      </c>
      <c r="K2" s="1"/>
    </row>
    <row r="3" spans="1:15" ht="15.75" thickBot="1" x14ac:dyDescent="0.3">
      <c r="A3" s="39"/>
      <c r="B3" s="40"/>
      <c r="D3">
        <v>1</v>
      </c>
      <c r="E3">
        <v>0.17611018379999999</v>
      </c>
      <c r="F3">
        <v>1</v>
      </c>
      <c r="G3">
        <v>9.2903040000000006E-2</v>
      </c>
      <c r="I3">
        <v>1</v>
      </c>
      <c r="J3">
        <v>5.6782633369999997</v>
      </c>
      <c r="L3" t="s">
        <v>90</v>
      </c>
    </row>
    <row r="4" spans="1:15" ht="18.75" x14ac:dyDescent="0.3">
      <c r="A4" s="42" t="s">
        <v>76</v>
      </c>
      <c r="B4" s="43"/>
      <c r="C4" s="63" t="s">
        <v>75</v>
      </c>
      <c r="D4" s="64"/>
      <c r="E4" s="64"/>
      <c r="F4" s="64"/>
      <c r="G4" s="64"/>
      <c r="H4" s="65"/>
      <c r="I4" s="44" t="s">
        <v>55</v>
      </c>
      <c r="J4" s="22"/>
      <c r="K4" s="22"/>
      <c r="L4" s="22"/>
      <c r="M4" s="22"/>
      <c r="N4" s="22"/>
      <c r="O4" s="23"/>
    </row>
    <row r="5" spans="1:15" s="23" customFormat="1" x14ac:dyDescent="0.25">
      <c r="A5" s="34" t="s">
        <v>54</v>
      </c>
      <c r="B5" s="27">
        <v>3</v>
      </c>
      <c r="C5" s="35"/>
      <c r="D5" s="36"/>
      <c r="E5" s="36"/>
      <c r="F5" s="36"/>
      <c r="G5" s="36"/>
      <c r="H5" s="37"/>
      <c r="I5" s="38"/>
      <c r="J5" s="22"/>
      <c r="K5" s="22"/>
      <c r="L5" s="22"/>
      <c r="M5" s="22"/>
      <c r="N5" s="22"/>
    </row>
    <row r="6" spans="1:15" s="23" customFormat="1" x14ac:dyDescent="0.25">
      <c r="A6" s="34" t="s">
        <v>87</v>
      </c>
      <c r="B6" s="27">
        <v>1.1200000000000001</v>
      </c>
      <c r="C6" s="35"/>
      <c r="D6" s="36"/>
      <c r="E6" s="36"/>
      <c r="F6" s="36"/>
      <c r="G6" s="36"/>
      <c r="H6" s="37"/>
      <c r="I6" s="38"/>
      <c r="J6" s="22"/>
      <c r="K6" s="22"/>
      <c r="L6" s="22"/>
      <c r="M6" s="22"/>
      <c r="N6" s="22"/>
    </row>
    <row r="7" spans="1:15" ht="42.75" thickBot="1" x14ac:dyDescent="0.4">
      <c r="A7" s="19"/>
      <c r="B7" s="21"/>
      <c r="C7" s="19"/>
      <c r="D7" s="20" t="s">
        <v>0</v>
      </c>
      <c r="E7" s="20" t="s">
        <v>1</v>
      </c>
      <c r="F7" s="20" t="s">
        <v>31</v>
      </c>
      <c r="G7" s="20" t="s">
        <v>51</v>
      </c>
      <c r="H7" s="21"/>
      <c r="I7" s="24"/>
    </row>
    <row r="8" spans="1:15" ht="18.75" x14ac:dyDescent="0.3">
      <c r="A8" s="2" t="s">
        <v>15</v>
      </c>
      <c r="B8" s="26"/>
      <c r="C8" s="18" t="s">
        <v>2</v>
      </c>
      <c r="D8" s="4">
        <v>5</v>
      </c>
      <c r="E8" s="5">
        <f>1/(D8*$E$3)</f>
        <v>1.1356526674637428</v>
      </c>
      <c r="F8" s="5"/>
      <c r="G8" s="5"/>
      <c r="H8" s="6" t="s">
        <v>73</v>
      </c>
      <c r="I8" s="6" t="s">
        <v>57</v>
      </c>
      <c r="L8" t="s">
        <v>116</v>
      </c>
    </row>
    <row r="9" spans="1:15" x14ac:dyDescent="0.25">
      <c r="A9" s="29" t="s">
        <v>78</v>
      </c>
      <c r="B9" s="28" t="s">
        <v>100</v>
      </c>
      <c r="C9" s="11" t="s">
        <v>3</v>
      </c>
      <c r="D9" s="8">
        <v>15</v>
      </c>
      <c r="E9" s="9">
        <f>1/(D9*$E$3)</f>
        <v>0.37855088915458091</v>
      </c>
      <c r="F9" s="9"/>
      <c r="G9" s="9"/>
      <c r="H9" s="10" t="s">
        <v>11</v>
      </c>
      <c r="I9" s="10" t="s">
        <v>56</v>
      </c>
      <c r="L9" t="s">
        <v>115</v>
      </c>
    </row>
    <row r="10" spans="1:15" x14ac:dyDescent="0.25">
      <c r="A10" s="29" t="s">
        <v>77</v>
      </c>
      <c r="B10" s="28" t="s">
        <v>81</v>
      </c>
      <c r="C10" s="11" t="s">
        <v>4</v>
      </c>
      <c r="D10" s="7"/>
      <c r="E10" s="9"/>
      <c r="F10" s="9"/>
      <c r="G10" s="9"/>
      <c r="H10" s="10" t="s">
        <v>12</v>
      </c>
      <c r="I10" s="10" t="s">
        <v>61</v>
      </c>
      <c r="L10" t="s">
        <v>109</v>
      </c>
    </row>
    <row r="11" spans="1:15" ht="75" x14ac:dyDescent="0.25">
      <c r="A11" s="29" t="s">
        <v>86</v>
      </c>
      <c r="B11" s="28" t="s">
        <v>82</v>
      </c>
      <c r="C11" s="11" t="s">
        <v>5</v>
      </c>
      <c r="D11" s="7"/>
      <c r="E11" s="9"/>
      <c r="F11" s="9"/>
      <c r="G11" s="9"/>
      <c r="H11" s="10" t="s">
        <v>8</v>
      </c>
      <c r="I11" s="10"/>
      <c r="M11" s="66" t="s">
        <v>114</v>
      </c>
      <c r="N11" s="66" t="s">
        <v>1</v>
      </c>
    </row>
    <row r="12" spans="1:15" x14ac:dyDescent="0.25">
      <c r="A12" s="29" t="s">
        <v>79</v>
      </c>
      <c r="B12" s="28" t="s">
        <v>82</v>
      </c>
      <c r="C12" s="11" t="s">
        <v>6</v>
      </c>
      <c r="D12" s="7"/>
      <c r="E12" s="9"/>
      <c r="F12" s="9"/>
      <c r="G12" s="9"/>
      <c r="H12" s="10" t="s">
        <v>9</v>
      </c>
      <c r="I12" s="10"/>
      <c r="L12" t="s">
        <v>111</v>
      </c>
      <c r="M12">
        <v>0.4</v>
      </c>
      <c r="N12" s="67">
        <f>M12*5.678</f>
        <v>2.2711999999999999</v>
      </c>
    </row>
    <row r="13" spans="1:15" x14ac:dyDescent="0.25">
      <c r="A13" s="29" t="s">
        <v>80</v>
      </c>
      <c r="B13" s="30" t="s">
        <v>82</v>
      </c>
      <c r="C13" s="11" t="s">
        <v>7</v>
      </c>
      <c r="D13" s="7"/>
      <c r="E13" s="9"/>
      <c r="F13" s="9"/>
      <c r="G13" s="9"/>
      <c r="H13" s="10" t="s">
        <v>10</v>
      </c>
      <c r="I13" s="10"/>
      <c r="L13" t="s">
        <v>110</v>
      </c>
      <c r="M13">
        <v>15</v>
      </c>
      <c r="N13" s="67">
        <f>1/(M13*$E$3)</f>
        <v>0.37855088915458091</v>
      </c>
    </row>
    <row r="14" spans="1:15" x14ac:dyDescent="0.25">
      <c r="A14" s="34" t="s">
        <v>92</v>
      </c>
      <c r="B14" s="10">
        <v>0.6</v>
      </c>
      <c r="C14" s="11" t="s">
        <v>29</v>
      </c>
      <c r="D14" s="7"/>
      <c r="E14" s="9"/>
      <c r="F14" s="9">
        <v>0.9</v>
      </c>
      <c r="G14" s="9">
        <f>F14*$G$3</f>
        <v>8.3612736000000007E-2</v>
      </c>
      <c r="H14" s="10"/>
      <c r="I14" s="10"/>
      <c r="L14" t="s">
        <v>112</v>
      </c>
      <c r="M14">
        <v>49</v>
      </c>
      <c r="N14" s="67">
        <f t="shared" ref="N14:N15" si="0">1/(M14*$E$3)</f>
        <v>0.11588292525140231</v>
      </c>
    </row>
    <row r="15" spans="1:15" x14ac:dyDescent="0.25">
      <c r="A15" s="34" t="s">
        <v>91</v>
      </c>
      <c r="B15" s="10">
        <v>0.2</v>
      </c>
      <c r="C15" s="11" t="s">
        <v>30</v>
      </c>
      <c r="D15" s="7"/>
      <c r="E15" s="9"/>
      <c r="F15" s="9">
        <v>0.67</v>
      </c>
      <c r="G15" s="9">
        <f>F15*$G$3</f>
        <v>6.2245036800000007E-2</v>
      </c>
      <c r="H15" s="10"/>
      <c r="I15" s="10"/>
      <c r="L15" t="s">
        <v>113</v>
      </c>
      <c r="M15">
        <v>30</v>
      </c>
      <c r="N15" s="67">
        <f t="shared" si="0"/>
        <v>0.18927544457729045</v>
      </c>
    </row>
    <row r="16" spans="1:15" ht="15.75" thickBot="1" x14ac:dyDescent="0.3">
      <c r="A16" s="12"/>
      <c r="B16" s="15"/>
      <c r="C16" s="12"/>
      <c r="D16" s="13"/>
      <c r="E16" s="14"/>
      <c r="F16" s="14"/>
      <c r="G16" s="14"/>
      <c r="H16" s="15"/>
      <c r="I16" s="15"/>
    </row>
    <row r="17" spans="1:14" ht="18.75" x14ac:dyDescent="0.3">
      <c r="A17" s="17" t="s">
        <v>13</v>
      </c>
      <c r="B17" s="17"/>
      <c r="C17" s="18" t="s">
        <v>2</v>
      </c>
      <c r="D17" s="4">
        <v>5</v>
      </c>
      <c r="E17" s="5">
        <f>1/(D17*$E$3)</f>
        <v>1.1356526674637428</v>
      </c>
      <c r="F17" s="5"/>
      <c r="G17" s="5"/>
      <c r="H17" s="6" t="s">
        <v>18</v>
      </c>
      <c r="I17" s="49" t="s">
        <v>58</v>
      </c>
      <c r="L17" s="68" t="s">
        <v>119</v>
      </c>
    </row>
    <row r="18" spans="1:14" x14ac:dyDescent="0.25">
      <c r="A18" s="7" t="s">
        <v>14</v>
      </c>
      <c r="C18" s="11" t="s">
        <v>3</v>
      </c>
      <c r="D18" s="8">
        <v>12</v>
      </c>
      <c r="E18" s="9">
        <f>1/(D18*$E$3)</f>
        <v>0.47318861144322616</v>
      </c>
      <c r="F18" s="9"/>
      <c r="G18" s="9"/>
      <c r="H18" s="10" t="s">
        <v>17</v>
      </c>
      <c r="I18" s="50" t="s">
        <v>60</v>
      </c>
    </row>
    <row r="19" spans="1:14" x14ac:dyDescent="0.25">
      <c r="A19" s="29" t="s">
        <v>78</v>
      </c>
      <c r="B19" s="28" t="s">
        <v>104</v>
      </c>
      <c r="C19" s="11" t="s">
        <v>4</v>
      </c>
      <c r="D19" s="7"/>
      <c r="E19" s="9"/>
      <c r="F19" s="9"/>
      <c r="G19" s="9"/>
      <c r="H19" s="10" t="s">
        <v>12</v>
      </c>
      <c r="I19" s="50" t="s">
        <v>103</v>
      </c>
    </row>
    <row r="20" spans="1:14" x14ac:dyDescent="0.25">
      <c r="A20" s="29" t="s">
        <v>77</v>
      </c>
      <c r="B20" s="28" t="s">
        <v>85</v>
      </c>
      <c r="C20" s="11" t="s">
        <v>5</v>
      </c>
      <c r="D20" s="7"/>
      <c r="E20" s="9"/>
      <c r="F20" s="9"/>
      <c r="G20" s="9"/>
      <c r="H20" s="10" t="s">
        <v>8</v>
      </c>
      <c r="I20" s="50" t="s">
        <v>70</v>
      </c>
      <c r="L20" t="s">
        <v>117</v>
      </c>
    </row>
    <row r="21" spans="1:14" x14ac:dyDescent="0.25">
      <c r="A21" s="29" t="s">
        <v>86</v>
      </c>
      <c r="B21" s="28" t="s">
        <v>82</v>
      </c>
      <c r="C21" s="11" t="s">
        <v>6</v>
      </c>
      <c r="D21" s="7"/>
      <c r="E21" s="9"/>
      <c r="F21" s="9"/>
      <c r="G21" s="9"/>
      <c r="H21" s="10" t="s">
        <v>9</v>
      </c>
      <c r="I21" s="50" t="s">
        <v>71</v>
      </c>
      <c r="L21" t="s">
        <v>115</v>
      </c>
    </row>
    <row r="22" spans="1:14" x14ac:dyDescent="0.25">
      <c r="A22" s="29" t="s">
        <v>79</v>
      </c>
      <c r="B22" s="28">
        <f>$B$5*7</f>
        <v>21</v>
      </c>
      <c r="C22" s="11" t="s">
        <v>7</v>
      </c>
      <c r="D22" s="7"/>
      <c r="E22" s="9"/>
      <c r="F22" s="9"/>
      <c r="G22" s="9"/>
      <c r="H22" s="10" t="s">
        <v>16</v>
      </c>
      <c r="I22" s="50"/>
      <c r="L22" t="s">
        <v>109</v>
      </c>
    </row>
    <row r="23" spans="1:14" ht="45" x14ac:dyDescent="0.25">
      <c r="A23" s="29" t="s">
        <v>80</v>
      </c>
      <c r="B23" s="30" t="s">
        <v>82</v>
      </c>
      <c r="C23" s="11" t="s">
        <v>29</v>
      </c>
      <c r="D23" s="7"/>
      <c r="E23" s="9"/>
      <c r="F23" s="9">
        <v>0.4</v>
      </c>
      <c r="G23" s="9">
        <f>F23*$G$3</f>
        <v>3.7161216000000004E-2</v>
      </c>
      <c r="H23" s="10"/>
      <c r="I23" s="50"/>
      <c r="M23" s="66" t="s">
        <v>114</v>
      </c>
      <c r="N23" s="66" t="s">
        <v>1</v>
      </c>
    </row>
    <row r="24" spans="1:14" x14ac:dyDescent="0.25">
      <c r="A24" s="34" t="s">
        <v>92</v>
      </c>
      <c r="B24" s="7">
        <v>0.6</v>
      </c>
      <c r="C24" s="11" t="s">
        <v>30</v>
      </c>
      <c r="D24" s="7"/>
      <c r="E24" s="9"/>
      <c r="F24" s="9">
        <v>0.55000000000000004</v>
      </c>
      <c r="G24" s="9">
        <f>F24*$G$3</f>
        <v>5.109667200000001E-2</v>
      </c>
      <c r="H24" s="10"/>
      <c r="I24" s="50"/>
      <c r="L24" t="s">
        <v>111</v>
      </c>
      <c r="M24">
        <v>0.45</v>
      </c>
      <c r="N24" s="67">
        <f>M24*5.678</f>
        <v>2.5550999999999999</v>
      </c>
    </row>
    <row r="25" spans="1:14" ht="15.75" thickBot="1" x14ac:dyDescent="0.3">
      <c r="A25" s="34" t="s">
        <v>91</v>
      </c>
      <c r="B25" s="7">
        <v>0.25</v>
      </c>
      <c r="C25" s="12"/>
      <c r="D25" s="13"/>
      <c r="E25" s="14"/>
      <c r="F25" s="14"/>
      <c r="G25" s="14"/>
      <c r="H25" s="15"/>
      <c r="I25" s="24"/>
      <c r="L25" t="s">
        <v>120</v>
      </c>
      <c r="M25">
        <v>9.5</v>
      </c>
      <c r="N25" s="67">
        <f>1/(M25*$E$3)</f>
        <v>0.5977119302440751</v>
      </c>
    </row>
    <row r="26" spans="1:14" ht="18.75" x14ac:dyDescent="0.3">
      <c r="A26" s="2" t="s">
        <v>19</v>
      </c>
      <c r="B26" s="26"/>
      <c r="C26" s="18" t="s">
        <v>2</v>
      </c>
      <c r="D26" s="4">
        <v>5</v>
      </c>
      <c r="E26" s="5">
        <f>1/(D26*$E$3)</f>
        <v>1.1356526674637428</v>
      </c>
      <c r="F26" s="5"/>
      <c r="G26" s="5"/>
      <c r="H26" s="6" t="s">
        <v>18</v>
      </c>
      <c r="I26" s="49" t="s">
        <v>58</v>
      </c>
      <c r="L26" t="s">
        <v>121</v>
      </c>
      <c r="M26">
        <v>13</v>
      </c>
      <c r="N26" s="67">
        <f>1/(M26*$E$3)</f>
        <v>0.43678948748605489</v>
      </c>
    </row>
    <row r="27" spans="1:14" x14ac:dyDescent="0.25">
      <c r="A27" s="11" t="s">
        <v>20</v>
      </c>
      <c r="B27" s="10"/>
      <c r="C27" s="11" t="s">
        <v>3</v>
      </c>
      <c r="D27" s="8">
        <v>12</v>
      </c>
      <c r="E27" s="9">
        <f>1/(D27*$E$3)</f>
        <v>0.47318861144322616</v>
      </c>
      <c r="F27" s="9"/>
      <c r="G27" s="9"/>
      <c r="H27" s="10" t="s">
        <v>17</v>
      </c>
      <c r="I27" s="50" t="s">
        <v>102</v>
      </c>
      <c r="L27" t="s">
        <v>112</v>
      </c>
      <c r="M27">
        <v>30</v>
      </c>
      <c r="N27" s="67">
        <f t="shared" ref="N27:N28" si="1">1/(M27*$E$3)</f>
        <v>0.18927544457729045</v>
      </c>
    </row>
    <row r="28" spans="1:14" x14ac:dyDescent="0.25">
      <c r="A28" s="29" t="s">
        <v>78</v>
      </c>
      <c r="B28" s="28" t="s">
        <v>104</v>
      </c>
      <c r="C28" s="11" t="s">
        <v>4</v>
      </c>
      <c r="D28" s="7"/>
      <c r="E28" s="9" t="e">
        <f>1/(D28*$E$3)</f>
        <v>#DIV/0!</v>
      </c>
      <c r="F28" s="9"/>
      <c r="G28" s="9"/>
      <c r="H28" s="10"/>
      <c r="I28" s="50" t="s">
        <v>60</v>
      </c>
      <c r="L28" t="s">
        <v>113</v>
      </c>
      <c r="M28">
        <v>10</v>
      </c>
      <c r="N28" s="67">
        <f t="shared" si="1"/>
        <v>0.56782633373187141</v>
      </c>
    </row>
    <row r="29" spans="1:14" x14ac:dyDescent="0.25">
      <c r="A29" s="29" t="s">
        <v>77</v>
      </c>
      <c r="B29" s="28" t="s">
        <v>83</v>
      </c>
      <c r="C29" s="11" t="s">
        <v>5</v>
      </c>
      <c r="D29" s="7"/>
      <c r="E29" s="9"/>
      <c r="F29" s="9"/>
      <c r="G29" s="9"/>
      <c r="H29" s="10" t="s">
        <v>27</v>
      </c>
      <c r="I29" s="50" t="s">
        <v>103</v>
      </c>
    </row>
    <row r="30" spans="1:14" x14ac:dyDescent="0.25">
      <c r="A30" s="29" t="s">
        <v>86</v>
      </c>
      <c r="B30" s="28" t="s">
        <v>82</v>
      </c>
      <c r="C30" s="11" t="s">
        <v>6</v>
      </c>
      <c r="D30" s="7"/>
      <c r="E30" s="9"/>
      <c r="F30" s="9"/>
      <c r="G30" s="9"/>
      <c r="H30" s="10" t="s">
        <v>28</v>
      </c>
      <c r="I30" s="50" t="s">
        <v>70</v>
      </c>
      <c r="L30" s="68" t="s">
        <v>118</v>
      </c>
    </row>
    <row r="31" spans="1:14" x14ac:dyDescent="0.25">
      <c r="A31" s="29" t="s">
        <v>79</v>
      </c>
      <c r="B31" s="28" t="s">
        <v>82</v>
      </c>
      <c r="C31" s="11" t="s">
        <v>7</v>
      </c>
      <c r="D31" s="7"/>
      <c r="E31" s="9"/>
      <c r="F31" s="9"/>
      <c r="G31" s="9"/>
      <c r="H31" s="10" t="s">
        <v>16</v>
      </c>
      <c r="I31" s="50" t="s">
        <v>71</v>
      </c>
    </row>
    <row r="32" spans="1:14" x14ac:dyDescent="0.25">
      <c r="A32" s="29" t="s">
        <v>80</v>
      </c>
      <c r="B32" s="30">
        <f>$B$22+0.1</f>
        <v>21.1</v>
      </c>
      <c r="C32" s="11" t="s">
        <v>29</v>
      </c>
      <c r="D32" s="7"/>
      <c r="E32" s="9"/>
      <c r="F32" s="9">
        <v>0.5</v>
      </c>
      <c r="G32" s="9">
        <f>F32*$G$3</f>
        <v>4.6451520000000003E-2</v>
      </c>
      <c r="H32" s="10"/>
      <c r="I32" s="50"/>
    </row>
    <row r="33" spans="1:9" x14ac:dyDescent="0.25">
      <c r="A33" s="34" t="s">
        <v>92</v>
      </c>
      <c r="B33" s="10">
        <v>0.6</v>
      </c>
      <c r="C33" s="11" t="s">
        <v>30</v>
      </c>
      <c r="D33" s="7"/>
      <c r="E33" s="9"/>
      <c r="F33" s="9">
        <v>0.65</v>
      </c>
      <c r="G33" s="9">
        <f>F33*$G$3</f>
        <v>6.0386976000000009E-2</v>
      </c>
      <c r="H33" s="10"/>
      <c r="I33" s="50"/>
    </row>
    <row r="34" spans="1:9" ht="15.75" thickBot="1" x14ac:dyDescent="0.3">
      <c r="A34" s="41" t="s">
        <v>91</v>
      </c>
      <c r="B34" s="15">
        <v>0.3</v>
      </c>
      <c r="C34" s="12"/>
      <c r="D34" s="13"/>
      <c r="E34" s="14"/>
      <c r="F34" s="14"/>
      <c r="G34" s="14"/>
      <c r="H34" s="15"/>
      <c r="I34" s="24"/>
    </row>
    <row r="35" spans="1:9" ht="18.75" x14ac:dyDescent="0.3">
      <c r="A35" s="17" t="s">
        <v>21</v>
      </c>
      <c r="B35" s="17"/>
      <c r="C35" s="18" t="s">
        <v>2</v>
      </c>
      <c r="D35" s="4">
        <v>6</v>
      </c>
      <c r="E35" s="5">
        <f>1/(D35*$E$3)</f>
        <v>0.94637722288645232</v>
      </c>
      <c r="F35" s="5"/>
      <c r="G35" s="5"/>
      <c r="H35" s="6" t="s">
        <v>32</v>
      </c>
      <c r="I35" s="49" t="s">
        <v>58</v>
      </c>
    </row>
    <row r="36" spans="1:9" x14ac:dyDescent="0.25">
      <c r="A36" s="7" t="s">
        <v>20</v>
      </c>
      <c r="C36" s="11" t="s">
        <v>3</v>
      </c>
      <c r="D36" s="8">
        <v>19</v>
      </c>
      <c r="E36" s="9">
        <f>1/(D36*$E$3)</f>
        <v>0.29885596512203755</v>
      </c>
      <c r="F36" s="9"/>
      <c r="G36" s="9"/>
      <c r="H36" s="10" t="s">
        <v>17</v>
      </c>
      <c r="I36" s="50" t="s">
        <v>59</v>
      </c>
    </row>
    <row r="37" spans="1:9" x14ac:dyDescent="0.25">
      <c r="A37" s="29" t="s">
        <v>78</v>
      </c>
      <c r="B37" s="28" t="s">
        <v>104</v>
      </c>
      <c r="C37" s="11" t="s">
        <v>4</v>
      </c>
      <c r="D37" s="7"/>
      <c r="E37" s="9"/>
      <c r="F37" s="9"/>
      <c r="G37" s="9"/>
      <c r="H37" s="10"/>
      <c r="I37" s="50" t="s">
        <v>60</v>
      </c>
    </row>
    <row r="38" spans="1:9" x14ac:dyDescent="0.25">
      <c r="A38" s="29" t="s">
        <v>77</v>
      </c>
      <c r="B38" s="28" t="s">
        <v>84</v>
      </c>
      <c r="C38" s="11" t="s">
        <v>5</v>
      </c>
      <c r="D38" s="7"/>
      <c r="E38" s="9"/>
      <c r="F38" s="9"/>
      <c r="G38" s="9"/>
      <c r="H38" s="10" t="s">
        <v>33</v>
      </c>
      <c r="I38" s="50" t="s">
        <v>103</v>
      </c>
    </row>
    <row r="39" spans="1:9" x14ac:dyDescent="0.25">
      <c r="A39" s="29" t="s">
        <v>86</v>
      </c>
      <c r="B39" s="28" t="s">
        <v>82</v>
      </c>
      <c r="C39" s="11" t="s">
        <v>6</v>
      </c>
      <c r="D39" s="7"/>
      <c r="E39" s="9"/>
      <c r="F39" s="9"/>
      <c r="G39" s="9"/>
      <c r="H39" s="10" t="s">
        <v>34</v>
      </c>
      <c r="I39" s="50" t="s">
        <v>70</v>
      </c>
    </row>
    <row r="40" spans="1:9" x14ac:dyDescent="0.25">
      <c r="A40" s="29" t="s">
        <v>79</v>
      </c>
      <c r="B40" s="28" t="s">
        <v>82</v>
      </c>
      <c r="C40" s="11" t="s">
        <v>7</v>
      </c>
      <c r="D40" s="7"/>
      <c r="E40" s="9"/>
      <c r="F40" s="9"/>
      <c r="G40" s="9"/>
      <c r="H40" s="10" t="s">
        <v>35</v>
      </c>
      <c r="I40" s="50" t="s">
        <v>71</v>
      </c>
    </row>
    <row r="41" spans="1:9" x14ac:dyDescent="0.25">
      <c r="A41" s="29" t="s">
        <v>80</v>
      </c>
      <c r="B41" s="30">
        <f>$B$22+0.1</f>
        <v>21.1</v>
      </c>
      <c r="C41" s="11" t="s">
        <v>29</v>
      </c>
      <c r="D41" s="7"/>
      <c r="E41" s="9"/>
      <c r="F41" s="9">
        <v>0.5</v>
      </c>
      <c r="G41" s="9">
        <f>F41*$G$3</f>
        <v>4.6451520000000003E-2</v>
      </c>
      <c r="H41" s="10"/>
      <c r="I41" s="50"/>
    </row>
    <row r="42" spans="1:9" x14ac:dyDescent="0.25">
      <c r="A42" s="34" t="s">
        <v>92</v>
      </c>
      <c r="B42" s="7">
        <v>0.6</v>
      </c>
      <c r="C42" s="11" t="s">
        <v>30</v>
      </c>
      <c r="D42" s="7"/>
      <c r="E42" s="9"/>
      <c r="F42" s="9">
        <v>0.67</v>
      </c>
      <c r="G42" s="9">
        <f>F42*$G$3</f>
        <v>6.2245036800000007E-2</v>
      </c>
      <c r="H42" s="10"/>
      <c r="I42" s="50"/>
    </row>
    <row r="43" spans="1:9" ht="15.75" thickBot="1" x14ac:dyDescent="0.3">
      <c r="A43" s="34" t="s">
        <v>91</v>
      </c>
      <c r="B43" s="7">
        <v>0.3</v>
      </c>
      <c r="C43" s="11"/>
      <c r="D43" s="7"/>
      <c r="E43" s="7"/>
      <c r="F43" s="7"/>
      <c r="G43" s="7"/>
      <c r="H43" s="10"/>
      <c r="I43" s="24"/>
    </row>
    <row r="44" spans="1:9" ht="15.75" thickBot="1" x14ac:dyDescent="0.3">
      <c r="A44" s="18"/>
      <c r="B44" s="3"/>
      <c r="C44" s="3"/>
      <c r="D44" s="3"/>
      <c r="E44" s="3"/>
      <c r="F44" s="3"/>
      <c r="G44" s="3"/>
      <c r="H44" s="3"/>
      <c r="I44" s="6"/>
    </row>
    <row r="45" spans="1:9" ht="18.75" x14ac:dyDescent="0.3">
      <c r="A45" s="2" t="s">
        <v>22</v>
      </c>
      <c r="B45" s="26"/>
      <c r="C45" s="18" t="s">
        <v>2</v>
      </c>
      <c r="D45" s="4">
        <v>5</v>
      </c>
      <c r="E45" s="5">
        <f>1/(D45*$E$3)</f>
        <v>1.1356526674637428</v>
      </c>
      <c r="F45" s="5"/>
      <c r="G45" s="5"/>
      <c r="H45" s="6" t="s">
        <v>36</v>
      </c>
      <c r="I45" s="10" t="s">
        <v>93</v>
      </c>
    </row>
    <row r="46" spans="1:9" x14ac:dyDescent="0.25">
      <c r="A46" s="11" t="s">
        <v>14</v>
      </c>
      <c r="B46" s="10"/>
      <c r="C46" s="11" t="s">
        <v>3</v>
      </c>
      <c r="D46" s="8">
        <v>15</v>
      </c>
      <c r="E46" s="9">
        <f>1/(D46*$E$3)</f>
        <v>0.37855088915458091</v>
      </c>
      <c r="F46" s="9"/>
      <c r="G46" s="9"/>
      <c r="H46" s="10" t="s">
        <v>37</v>
      </c>
      <c r="I46" s="10" t="s">
        <v>98</v>
      </c>
    </row>
    <row r="47" spans="1:9" x14ac:dyDescent="0.25">
      <c r="A47" s="29" t="s">
        <v>78</v>
      </c>
      <c r="B47" s="28" t="s">
        <v>105</v>
      </c>
      <c r="C47" s="11" t="s">
        <v>4</v>
      </c>
      <c r="D47" s="7"/>
      <c r="E47" s="9"/>
      <c r="F47" s="9"/>
      <c r="G47" s="9"/>
      <c r="H47" s="10" t="s">
        <v>38</v>
      </c>
      <c r="I47" s="10" t="s">
        <v>96</v>
      </c>
    </row>
    <row r="48" spans="1:9" x14ac:dyDescent="0.25">
      <c r="A48" s="29" t="s">
        <v>77</v>
      </c>
      <c r="B48" s="28" t="s">
        <v>85</v>
      </c>
      <c r="C48" s="11" t="s">
        <v>5</v>
      </c>
      <c r="D48" s="7"/>
      <c r="E48" s="9"/>
      <c r="F48" s="9"/>
      <c r="G48" s="9"/>
      <c r="H48" s="10" t="s">
        <v>39</v>
      </c>
      <c r="I48" s="10" t="s">
        <v>64</v>
      </c>
    </row>
    <row r="49" spans="1:9" x14ac:dyDescent="0.25">
      <c r="A49" s="29" t="s">
        <v>86</v>
      </c>
      <c r="B49" s="28" t="s">
        <v>82</v>
      </c>
      <c r="C49" s="11" t="s">
        <v>6</v>
      </c>
      <c r="D49" s="7"/>
      <c r="E49" s="9"/>
      <c r="F49" s="9"/>
      <c r="G49" s="9"/>
      <c r="H49" s="10" t="s">
        <v>9</v>
      </c>
      <c r="I49" s="10" t="s">
        <v>62</v>
      </c>
    </row>
    <row r="50" spans="1:9" x14ac:dyDescent="0.25">
      <c r="A50" s="29" t="s">
        <v>79</v>
      </c>
      <c r="B50" s="28">
        <f>$B$5*7</f>
        <v>21</v>
      </c>
      <c r="C50" s="11" t="s">
        <v>7</v>
      </c>
      <c r="D50" s="7"/>
      <c r="E50" s="9"/>
      <c r="F50" s="9"/>
      <c r="G50" s="9"/>
      <c r="H50" s="10" t="s">
        <v>40</v>
      </c>
      <c r="I50" s="10" t="s">
        <v>63</v>
      </c>
    </row>
    <row r="51" spans="1:9" x14ac:dyDescent="0.25">
      <c r="A51" s="29" t="s">
        <v>80</v>
      </c>
      <c r="B51" s="30" t="s">
        <v>82</v>
      </c>
      <c r="C51" s="11" t="s">
        <v>29</v>
      </c>
      <c r="D51" s="7"/>
      <c r="E51" s="9"/>
      <c r="F51" s="9">
        <v>0.75</v>
      </c>
      <c r="G51" s="9">
        <f>F51*$G$3</f>
        <v>6.9677280000000008E-2</v>
      </c>
      <c r="H51" s="10"/>
      <c r="I51" s="27" t="s">
        <v>103</v>
      </c>
    </row>
    <row r="52" spans="1:9" x14ac:dyDescent="0.25">
      <c r="A52" s="34" t="s">
        <v>92</v>
      </c>
      <c r="B52" s="10">
        <v>0.6</v>
      </c>
      <c r="C52" s="11" t="s">
        <v>30</v>
      </c>
      <c r="D52" s="7"/>
      <c r="E52" s="9"/>
      <c r="F52" s="9">
        <v>0.75</v>
      </c>
      <c r="G52" s="9">
        <f>F52*$G$3</f>
        <v>6.9677280000000008E-2</v>
      </c>
      <c r="H52" s="10"/>
      <c r="I52" s="10" t="s">
        <v>65</v>
      </c>
    </row>
    <row r="53" spans="1:9" ht="15.75" thickBot="1" x14ac:dyDescent="0.3">
      <c r="A53" s="41" t="s">
        <v>91</v>
      </c>
      <c r="B53" s="15">
        <v>0.3</v>
      </c>
      <c r="C53" s="12"/>
      <c r="D53" s="13"/>
      <c r="E53" s="13"/>
      <c r="F53" s="13"/>
      <c r="G53" s="13"/>
      <c r="H53" s="15"/>
      <c r="I53" s="10" t="s">
        <v>66</v>
      </c>
    </row>
    <row r="54" spans="1:9" ht="18.75" x14ac:dyDescent="0.3">
      <c r="A54" s="31" t="s">
        <v>107</v>
      </c>
      <c r="B54" s="32"/>
      <c r="C54" s="52" t="s">
        <v>2</v>
      </c>
      <c r="D54" s="53">
        <v>2</v>
      </c>
      <c r="E54" s="54">
        <f>1/(D54*$E$3)</f>
        <v>2.8391316686593568</v>
      </c>
      <c r="F54" s="54"/>
      <c r="G54" s="54"/>
      <c r="H54" s="55" t="s">
        <v>43</v>
      </c>
      <c r="I54" s="10" t="s">
        <v>67</v>
      </c>
    </row>
    <row r="55" spans="1:9" x14ac:dyDescent="0.25">
      <c r="A55" s="29" t="s">
        <v>14</v>
      </c>
      <c r="B55" s="28"/>
      <c r="C55" s="29" t="s">
        <v>3</v>
      </c>
      <c r="D55" s="56">
        <v>5</v>
      </c>
      <c r="E55" s="57">
        <f>1/(D55*$E$3)</f>
        <v>1.1356526674637428</v>
      </c>
      <c r="F55" s="57"/>
      <c r="G55" s="57"/>
      <c r="H55" s="28" t="s">
        <v>44</v>
      </c>
      <c r="I55" s="10" t="s">
        <v>72</v>
      </c>
    </row>
    <row r="56" spans="1:9" ht="75" x14ac:dyDescent="0.25">
      <c r="A56" s="51" t="s">
        <v>108</v>
      </c>
      <c r="B56" s="46"/>
      <c r="C56" s="45"/>
      <c r="D56" s="47"/>
      <c r="E56" s="48"/>
      <c r="F56" s="48"/>
      <c r="G56" s="48"/>
      <c r="H56" s="46"/>
      <c r="I56" s="10"/>
    </row>
    <row r="57" spans="1:9" x14ac:dyDescent="0.25">
      <c r="A57" s="29" t="s">
        <v>78</v>
      </c>
      <c r="B57" s="28" t="s">
        <v>105</v>
      </c>
      <c r="C57" s="29" t="s">
        <v>4</v>
      </c>
      <c r="D57" s="58"/>
      <c r="E57" s="57"/>
      <c r="F57" s="57"/>
      <c r="G57" s="57"/>
      <c r="H57" s="28"/>
      <c r="I57" s="10" t="s">
        <v>97</v>
      </c>
    </row>
    <row r="58" spans="1:9" x14ac:dyDescent="0.25">
      <c r="A58" s="29" t="s">
        <v>77</v>
      </c>
      <c r="B58" s="28" t="s">
        <v>83</v>
      </c>
      <c r="C58" s="29" t="s">
        <v>5</v>
      </c>
      <c r="D58" s="58"/>
      <c r="E58" s="57"/>
      <c r="F58" s="57"/>
      <c r="G58" s="57"/>
      <c r="H58" s="28" t="s">
        <v>45</v>
      </c>
      <c r="I58" s="27" t="s">
        <v>99</v>
      </c>
    </row>
    <row r="59" spans="1:9" x14ac:dyDescent="0.25">
      <c r="A59" s="29" t="s">
        <v>86</v>
      </c>
      <c r="B59" s="28" t="s">
        <v>82</v>
      </c>
      <c r="C59" s="29" t="s">
        <v>6</v>
      </c>
      <c r="D59" s="58"/>
      <c r="E59" s="57"/>
      <c r="F59" s="57"/>
      <c r="G59" s="57"/>
      <c r="H59" s="28" t="s">
        <v>46</v>
      </c>
      <c r="I59" s="27" t="s">
        <v>94</v>
      </c>
    </row>
    <row r="60" spans="1:9" x14ac:dyDescent="0.25">
      <c r="A60" s="29" t="s">
        <v>79</v>
      </c>
      <c r="B60" s="28">
        <v>21</v>
      </c>
      <c r="C60" s="29" t="s">
        <v>7</v>
      </c>
      <c r="D60" s="58"/>
      <c r="E60" s="57"/>
      <c r="F60" s="57"/>
      <c r="G60" s="57"/>
      <c r="H60" s="28" t="s">
        <v>47</v>
      </c>
      <c r="I60" s="10" t="s">
        <v>68</v>
      </c>
    </row>
    <row r="61" spans="1:9" x14ac:dyDescent="0.25">
      <c r="A61" s="29" t="s">
        <v>80</v>
      </c>
      <c r="B61" s="30" t="s">
        <v>82</v>
      </c>
      <c r="C61" s="29" t="s">
        <v>29</v>
      </c>
      <c r="D61" s="58"/>
      <c r="E61" s="57"/>
      <c r="F61" s="57">
        <v>1.2</v>
      </c>
      <c r="G61" s="57">
        <f>F61*$G$3</f>
        <v>0.111483648</v>
      </c>
      <c r="H61" s="28"/>
      <c r="I61" s="10" t="s">
        <v>69</v>
      </c>
    </row>
    <row r="62" spans="1:9" x14ac:dyDescent="0.25">
      <c r="A62" s="59" t="s">
        <v>92</v>
      </c>
      <c r="B62" s="30">
        <v>0.6</v>
      </c>
      <c r="C62" s="29" t="s">
        <v>30</v>
      </c>
      <c r="D62" s="58"/>
      <c r="E62" s="57"/>
      <c r="F62" s="57">
        <v>1.51</v>
      </c>
      <c r="G62" s="57">
        <f>F62*$G$3</f>
        <v>0.14028359040000002</v>
      </c>
      <c r="H62" s="28"/>
      <c r="I62" s="10" t="s">
        <v>95</v>
      </c>
    </row>
    <row r="63" spans="1:9" ht="15.75" thickBot="1" x14ac:dyDescent="0.3">
      <c r="A63" s="60" t="s">
        <v>91</v>
      </c>
      <c r="B63" s="33">
        <v>0.5</v>
      </c>
      <c r="C63" s="61"/>
      <c r="D63" s="62"/>
      <c r="E63" s="62"/>
      <c r="F63" s="62"/>
      <c r="G63" s="62"/>
      <c r="H63" s="33"/>
      <c r="I63" s="10"/>
    </row>
    <row r="64" spans="1:9" ht="18.75" x14ac:dyDescent="0.3">
      <c r="A64" s="16" t="s">
        <v>22</v>
      </c>
      <c r="B64" s="17"/>
      <c r="C64" s="18" t="s">
        <v>2</v>
      </c>
      <c r="D64" s="4">
        <v>5</v>
      </c>
      <c r="E64" s="5">
        <f>1/(D64*$E$3)</f>
        <v>1.1356526674637428</v>
      </c>
      <c r="F64" s="5"/>
      <c r="G64" s="5"/>
      <c r="H64" s="6" t="s">
        <v>36</v>
      </c>
    </row>
    <row r="65" spans="1:9" x14ac:dyDescent="0.25">
      <c r="A65" s="11" t="s">
        <v>20</v>
      </c>
      <c r="C65" s="11" t="s">
        <v>3</v>
      </c>
      <c r="D65" s="8">
        <v>15</v>
      </c>
      <c r="E65" s="9">
        <f>1/(D65*$E$3)</f>
        <v>0.37855088915458091</v>
      </c>
      <c r="F65" s="9"/>
      <c r="G65" s="9"/>
      <c r="H65" s="10" t="s">
        <v>37</v>
      </c>
    </row>
    <row r="66" spans="1:9" x14ac:dyDescent="0.25">
      <c r="A66" s="29" t="s">
        <v>78</v>
      </c>
      <c r="B66" s="28" t="s">
        <v>106</v>
      </c>
      <c r="C66" s="11" t="s">
        <v>4</v>
      </c>
      <c r="D66" s="7"/>
      <c r="E66" s="9"/>
      <c r="F66" s="9"/>
      <c r="G66" s="9"/>
      <c r="H66" s="10" t="s">
        <v>38</v>
      </c>
    </row>
    <row r="67" spans="1:9" x14ac:dyDescent="0.25">
      <c r="A67" s="29" t="s">
        <v>77</v>
      </c>
      <c r="B67" s="28" t="s">
        <v>85</v>
      </c>
      <c r="C67" s="11" t="s">
        <v>5</v>
      </c>
      <c r="D67" s="7"/>
      <c r="E67" s="9"/>
      <c r="F67" s="9"/>
      <c r="G67" s="9"/>
      <c r="H67" s="10" t="s">
        <v>41</v>
      </c>
    </row>
    <row r="68" spans="1:9" x14ac:dyDescent="0.25">
      <c r="A68" s="29" t="s">
        <v>86</v>
      </c>
      <c r="B68" s="28" t="s">
        <v>82</v>
      </c>
      <c r="C68" s="11" t="s">
        <v>6</v>
      </c>
      <c r="D68" s="7"/>
      <c r="E68" s="9"/>
      <c r="F68" s="9"/>
      <c r="G68" s="9"/>
      <c r="H68" s="10" t="s">
        <v>42</v>
      </c>
    </row>
    <row r="69" spans="1:9" x14ac:dyDescent="0.25">
      <c r="A69" s="29" t="s">
        <v>79</v>
      </c>
      <c r="B69" s="28" t="s">
        <v>82</v>
      </c>
      <c r="C69" s="11" t="s">
        <v>7</v>
      </c>
      <c r="D69" s="7"/>
      <c r="E69" s="9"/>
      <c r="F69" s="9"/>
      <c r="G69" s="9"/>
      <c r="H69" s="10" t="s">
        <v>16</v>
      </c>
    </row>
    <row r="70" spans="1:9" x14ac:dyDescent="0.25">
      <c r="A70" s="29" t="s">
        <v>80</v>
      </c>
      <c r="B70" s="30">
        <f>$B$22+0.1</f>
        <v>21.1</v>
      </c>
      <c r="C70" s="11" t="s">
        <v>29</v>
      </c>
      <c r="D70" s="7"/>
      <c r="E70" s="9"/>
      <c r="F70" s="9">
        <v>1.2</v>
      </c>
      <c r="G70" s="9">
        <f>F70*$G$3</f>
        <v>0.111483648</v>
      </c>
      <c r="H70" s="10"/>
    </row>
    <row r="71" spans="1:9" x14ac:dyDescent="0.25">
      <c r="A71" s="34" t="s">
        <v>92</v>
      </c>
      <c r="B71" s="7">
        <v>0.6</v>
      </c>
      <c r="C71" s="11" t="s">
        <v>30</v>
      </c>
      <c r="D71" s="7"/>
      <c r="E71" s="9"/>
      <c r="F71" s="9">
        <v>1.5</v>
      </c>
      <c r="G71" s="9">
        <f>F71*$G$3</f>
        <v>0.13935456000000002</v>
      </c>
      <c r="H71" s="10"/>
      <c r="I71" s="10"/>
    </row>
    <row r="72" spans="1:9" ht="15.75" thickBot="1" x14ac:dyDescent="0.3">
      <c r="A72" s="41" t="s">
        <v>91</v>
      </c>
      <c r="B72" s="7">
        <v>0.3</v>
      </c>
      <c r="C72" s="12"/>
      <c r="D72" s="13"/>
      <c r="E72" s="13"/>
      <c r="F72" s="13"/>
      <c r="G72" s="13"/>
      <c r="H72" s="15"/>
      <c r="I72" s="10"/>
    </row>
    <row r="73" spans="1:9" ht="18.75" x14ac:dyDescent="0.3">
      <c r="A73" s="31" t="s">
        <v>23</v>
      </c>
      <c r="B73" s="32"/>
      <c r="C73" s="18" t="s">
        <v>2</v>
      </c>
      <c r="D73" s="4">
        <v>2</v>
      </c>
      <c r="E73" s="5">
        <f>1/(D73*$E$3)</f>
        <v>2.8391316686593568</v>
      </c>
      <c r="F73" s="5"/>
      <c r="G73" s="5"/>
      <c r="H73" s="6" t="s">
        <v>43</v>
      </c>
      <c r="I73" s="10"/>
    </row>
    <row r="74" spans="1:9" x14ac:dyDescent="0.25">
      <c r="A74" s="29" t="s">
        <v>24</v>
      </c>
      <c r="B74" s="28"/>
      <c r="C74" s="11" t="s">
        <v>3</v>
      </c>
      <c r="D74" s="8">
        <v>5</v>
      </c>
      <c r="E74" s="9">
        <f>1/(D74*$E$3)</f>
        <v>1.1356526674637428</v>
      </c>
      <c r="F74" s="9"/>
      <c r="G74" s="9"/>
      <c r="H74" s="10" t="s">
        <v>44</v>
      </c>
      <c r="I74" s="10"/>
    </row>
    <row r="75" spans="1:9" x14ac:dyDescent="0.25">
      <c r="A75" s="29" t="s">
        <v>78</v>
      </c>
      <c r="B75" s="28" t="s">
        <v>106</v>
      </c>
      <c r="C75" s="11" t="s">
        <v>4</v>
      </c>
      <c r="D75" s="7"/>
      <c r="E75" s="9"/>
      <c r="F75" s="9"/>
      <c r="G75" s="9"/>
      <c r="H75" s="10"/>
      <c r="I75" s="10"/>
    </row>
    <row r="76" spans="1:9" x14ac:dyDescent="0.25">
      <c r="A76" s="29" t="s">
        <v>77</v>
      </c>
      <c r="B76" s="28" t="s">
        <v>83</v>
      </c>
      <c r="C76" s="11" t="s">
        <v>5</v>
      </c>
      <c r="D76" s="7"/>
      <c r="E76" s="9"/>
      <c r="F76" s="9"/>
      <c r="G76" s="9"/>
      <c r="H76" s="10" t="s">
        <v>45</v>
      </c>
      <c r="I76" s="10"/>
    </row>
    <row r="77" spans="1:9" x14ac:dyDescent="0.25">
      <c r="A77" s="29" t="s">
        <v>86</v>
      </c>
      <c r="B77" s="28" t="s">
        <v>82</v>
      </c>
      <c r="C77" s="11" t="s">
        <v>6</v>
      </c>
      <c r="D77" s="7"/>
      <c r="E77" s="9"/>
      <c r="F77" s="9"/>
      <c r="G77" s="9"/>
      <c r="H77" s="10" t="s">
        <v>46</v>
      </c>
      <c r="I77" s="10"/>
    </row>
    <row r="78" spans="1:9" x14ac:dyDescent="0.25">
      <c r="A78" s="29" t="s">
        <v>79</v>
      </c>
      <c r="B78" s="28" t="s">
        <v>82</v>
      </c>
      <c r="C78" s="11" t="s">
        <v>7</v>
      </c>
      <c r="D78" s="7"/>
      <c r="E78" s="9"/>
      <c r="F78" s="9"/>
      <c r="G78" s="9"/>
      <c r="H78" s="10" t="s">
        <v>47</v>
      </c>
      <c r="I78" s="10"/>
    </row>
    <row r="79" spans="1:9" x14ac:dyDescent="0.25">
      <c r="A79" s="29" t="s">
        <v>80</v>
      </c>
      <c r="B79" s="30">
        <f>$B$22+0.1</f>
        <v>21.1</v>
      </c>
      <c r="C79" s="11" t="s">
        <v>29</v>
      </c>
      <c r="D79" s="7"/>
      <c r="E79" s="9"/>
      <c r="F79" s="9">
        <v>1.2</v>
      </c>
      <c r="G79" s="9">
        <f>F79*$G$3</f>
        <v>0.111483648</v>
      </c>
      <c r="H79" s="10"/>
      <c r="I79" s="10"/>
    </row>
    <row r="80" spans="1:9" x14ac:dyDescent="0.25">
      <c r="A80" s="34" t="s">
        <v>92</v>
      </c>
      <c r="B80" s="30">
        <v>0.6</v>
      </c>
      <c r="C80" s="11" t="s">
        <v>30</v>
      </c>
      <c r="D80" s="7"/>
      <c r="E80" s="9"/>
      <c r="F80" s="9">
        <v>1.51</v>
      </c>
      <c r="G80" s="9">
        <f>F80*$G$3</f>
        <v>0.14028359040000002</v>
      </c>
      <c r="H80" s="10"/>
      <c r="I80" s="10"/>
    </row>
    <row r="81" spans="1:9" ht="15.75" thickBot="1" x14ac:dyDescent="0.3">
      <c r="A81" s="41" t="s">
        <v>91</v>
      </c>
      <c r="B81" s="33">
        <v>0.5</v>
      </c>
      <c r="C81" s="12"/>
      <c r="D81" s="13"/>
      <c r="E81" s="13"/>
      <c r="F81" s="13"/>
      <c r="G81" s="13"/>
      <c r="H81" s="15"/>
      <c r="I81" s="10"/>
    </row>
    <row r="82" spans="1:9" ht="18.75" x14ac:dyDescent="0.3">
      <c r="A82" s="2" t="s">
        <v>25</v>
      </c>
      <c r="B82" s="26"/>
      <c r="C82" s="18" t="s">
        <v>2</v>
      </c>
      <c r="D82" s="3">
        <v>4</v>
      </c>
      <c r="E82" s="5">
        <f>1/(D82*$E$3)</f>
        <v>1.4195658343296784</v>
      </c>
      <c r="F82" s="3"/>
      <c r="G82" s="3"/>
      <c r="H82" s="6" t="s">
        <v>26</v>
      </c>
      <c r="I82" s="10"/>
    </row>
    <row r="83" spans="1:9" x14ac:dyDescent="0.25">
      <c r="A83" s="11" t="s">
        <v>74</v>
      </c>
      <c r="B83" s="10"/>
      <c r="C83" s="11" t="s">
        <v>3</v>
      </c>
      <c r="D83" s="7">
        <v>15</v>
      </c>
      <c r="E83" s="9">
        <f>1/(D83*$E$3)</f>
        <v>0.37855088915458091</v>
      </c>
      <c r="F83" s="7"/>
      <c r="G83" s="7"/>
      <c r="H83" s="10" t="s">
        <v>17</v>
      </c>
      <c r="I83" s="10"/>
    </row>
    <row r="84" spans="1:9" x14ac:dyDescent="0.25">
      <c r="A84" s="29" t="s">
        <v>78</v>
      </c>
      <c r="B84" s="28" t="s">
        <v>101</v>
      </c>
      <c r="C84" s="11" t="s">
        <v>4</v>
      </c>
      <c r="D84" s="7"/>
      <c r="E84" s="7"/>
      <c r="F84" s="7"/>
      <c r="G84" s="7"/>
      <c r="H84" s="10"/>
      <c r="I84" s="10"/>
    </row>
    <row r="85" spans="1:9" x14ac:dyDescent="0.25">
      <c r="A85" s="29" t="s">
        <v>77</v>
      </c>
      <c r="B85" s="28" t="s">
        <v>81</v>
      </c>
      <c r="C85" s="11" t="s">
        <v>5</v>
      </c>
      <c r="D85" s="7"/>
      <c r="E85" s="7"/>
      <c r="F85" s="7"/>
      <c r="G85" s="7"/>
      <c r="H85" s="10" t="s">
        <v>48</v>
      </c>
      <c r="I85" s="10"/>
    </row>
    <row r="86" spans="1:9" x14ac:dyDescent="0.25">
      <c r="A86" s="29" t="s">
        <v>86</v>
      </c>
      <c r="B86" s="28">
        <v>150000</v>
      </c>
      <c r="C86" s="11" t="s">
        <v>6</v>
      </c>
      <c r="D86" s="7"/>
      <c r="E86" s="7"/>
      <c r="F86" s="7"/>
      <c r="G86" s="7"/>
      <c r="H86" s="10" t="s">
        <v>49</v>
      </c>
      <c r="I86" s="10"/>
    </row>
    <row r="87" spans="1:9" x14ac:dyDescent="0.25">
      <c r="A87" s="29" t="s">
        <v>79</v>
      </c>
      <c r="B87" s="28" t="s">
        <v>82</v>
      </c>
      <c r="C87" s="11" t="s">
        <v>7</v>
      </c>
      <c r="D87" s="7"/>
      <c r="E87" s="7"/>
      <c r="F87" s="7"/>
      <c r="G87" s="7"/>
      <c r="H87" s="10" t="s">
        <v>50</v>
      </c>
      <c r="I87" s="10"/>
    </row>
    <row r="88" spans="1:9" x14ac:dyDescent="0.25">
      <c r="A88" s="29" t="s">
        <v>80</v>
      </c>
      <c r="B88" s="30" t="s">
        <v>82</v>
      </c>
      <c r="C88" s="11" t="s">
        <v>29</v>
      </c>
      <c r="D88" s="7"/>
      <c r="E88" s="7"/>
      <c r="F88" s="7">
        <v>1.3</v>
      </c>
      <c r="G88" s="9">
        <f>F88*$G$3</f>
        <v>0.12077395200000002</v>
      </c>
      <c r="H88" s="10"/>
      <c r="I88" s="10"/>
    </row>
    <row r="89" spans="1:9" x14ac:dyDescent="0.25">
      <c r="A89" s="34" t="s">
        <v>92</v>
      </c>
      <c r="B89" s="10">
        <v>0.6</v>
      </c>
      <c r="C89" s="11" t="s">
        <v>30</v>
      </c>
      <c r="D89" s="7"/>
      <c r="E89" s="7"/>
      <c r="F89" s="7">
        <v>2</v>
      </c>
      <c r="G89" s="9">
        <f>F89*$G$3</f>
        <v>0.18580608000000001</v>
      </c>
      <c r="H89" s="10"/>
      <c r="I89" s="10"/>
    </row>
    <row r="90" spans="1:9" ht="15.75" thickBot="1" x14ac:dyDescent="0.3">
      <c r="A90" s="41" t="s">
        <v>91</v>
      </c>
      <c r="B90" s="15">
        <v>0.5</v>
      </c>
      <c r="C90" s="12"/>
      <c r="D90" s="13"/>
      <c r="E90" s="13"/>
      <c r="F90" s="13"/>
      <c r="G90" s="13"/>
      <c r="H90" s="15"/>
      <c r="I90" s="10"/>
    </row>
    <row r="91" spans="1:9" ht="15.75" thickBot="1" x14ac:dyDescent="0.3">
      <c r="A91" s="12"/>
      <c r="B91" s="13"/>
      <c r="C91" s="13"/>
      <c r="D91" s="13"/>
      <c r="E91" s="13"/>
      <c r="F91" s="13"/>
      <c r="G91" s="13"/>
      <c r="H91" s="13"/>
      <c r="I91" s="15"/>
    </row>
  </sheetData>
  <mergeCells count="1">
    <mergeCell ref="C4:H4"/>
  </mergeCells>
  <hyperlinks>
    <hyperlink ref="L30" r:id="rId1"/>
    <hyperlink ref="L17" r:id="rId2"/>
  </hyperlinks>
  <pageMargins left="0.7" right="0.7" top="0.78740157499999996" bottom="0.78740157499999996" header="0.3" footer="0.3"/>
  <pageSetup paperSize="9" orientation="portrait" horizontalDpi="1200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Weiler, Verena</dc:creator>
  <cp:lastModifiedBy>Weiler, Verena</cp:lastModifiedBy>
  <dcterms:created xsi:type="dcterms:W3CDTF">2019-01-03T10:14:48Z</dcterms:created>
  <dcterms:modified xsi:type="dcterms:W3CDTF">2019-08-12T07:52:18Z</dcterms:modified>
</cp:coreProperties>
</file>